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Лист1" sheetId="2" r:id="rId1"/>
  </sheets>
  <definedNames>
    <definedName name="FIO" localSheetId="0">Лист1!$G$20</definedName>
  </definedNames>
  <calcPr calcId="144525"/>
</workbook>
</file>

<file path=xl/calcChain.xml><?xml version="1.0" encoding="utf-8"?>
<calcChain xmlns="http://schemas.openxmlformats.org/spreadsheetml/2006/main">
  <c r="G41" i="2" l="1"/>
  <c r="G28" i="2"/>
  <c r="G22" i="2"/>
  <c r="G24" i="2"/>
  <c r="G35" i="2"/>
  <c r="G34" i="2"/>
  <c r="G33" i="2"/>
  <c r="G32" i="2" s="1"/>
  <c r="G40" i="2"/>
  <c r="G5" i="2"/>
  <c r="E57" i="2"/>
  <c r="G56" i="2"/>
  <c r="E56" i="2"/>
  <c r="E55" i="2"/>
  <c r="G54" i="2"/>
  <c r="E54" i="2"/>
  <c r="G53" i="2"/>
  <c r="E53" i="2"/>
  <c r="G52" i="2"/>
  <c r="E52" i="2"/>
  <c r="G51" i="2"/>
  <c r="E51" i="2"/>
  <c r="G50" i="2"/>
  <c r="E50" i="2"/>
  <c r="E49" i="2"/>
  <c r="G48" i="2"/>
  <c r="E48" i="2"/>
  <c r="G47" i="2"/>
  <c r="E47" i="2"/>
  <c r="G46" i="2"/>
  <c r="E46" i="2"/>
  <c r="G45" i="2"/>
  <c r="E45" i="2"/>
  <c r="G44" i="2"/>
  <c r="E44" i="2"/>
  <c r="G43" i="2"/>
  <c r="E43" i="2"/>
  <c r="E42" i="2"/>
  <c r="E41" i="2"/>
  <c r="E40" i="2"/>
  <c r="E39" i="2"/>
  <c r="G38" i="2"/>
  <c r="E38" i="2"/>
  <c r="G37" i="2"/>
  <c r="E37" i="2"/>
  <c r="G36" i="2"/>
  <c r="E36" i="2"/>
  <c r="E35" i="2"/>
  <c r="E34" i="2"/>
  <c r="E33" i="2"/>
  <c r="E32" i="2"/>
  <c r="G31" i="2"/>
  <c r="E31" i="2"/>
  <c r="E30" i="2"/>
  <c r="G29" i="2"/>
  <c r="E29" i="2"/>
  <c r="E28" i="2"/>
  <c r="G27" i="2"/>
  <c r="E27" i="2"/>
  <c r="G26" i="2"/>
  <c r="E26" i="2"/>
  <c r="E25" i="2"/>
  <c r="E24" i="2"/>
  <c r="G23" i="2"/>
  <c r="E23" i="2"/>
  <c r="E22" i="2"/>
  <c r="G21" i="2"/>
  <c r="E21" i="2"/>
  <c r="G20" i="2"/>
  <c r="E20" i="2"/>
  <c r="E19" i="2"/>
  <c r="G18" i="2"/>
  <c r="E18" i="2"/>
  <c r="G17" i="2"/>
  <c r="G16" i="2" s="1"/>
  <c r="E17" i="2"/>
  <c r="E16" i="2"/>
  <c r="G15" i="2"/>
  <c r="G14" i="2" s="1"/>
  <c r="E15" i="2"/>
  <c r="E14" i="2"/>
  <c r="G13" i="2"/>
  <c r="E13" i="2"/>
  <c r="G12" i="2"/>
  <c r="E12" i="2"/>
  <c r="G11" i="2"/>
  <c r="E11" i="2"/>
  <c r="G10" i="2"/>
  <c r="E10" i="2"/>
  <c r="G9" i="2"/>
  <c r="E9" i="2"/>
  <c r="G8" i="2"/>
  <c r="E8" i="2"/>
  <c r="G7" i="2"/>
  <c r="E7" i="2"/>
  <c r="G6" i="2"/>
  <c r="E6" i="2"/>
  <c r="E5" i="2"/>
  <c r="G25" i="2" l="1"/>
  <c r="G49" i="2"/>
  <c r="G30" i="2"/>
  <c r="G42" i="2"/>
  <c r="G19" i="2"/>
  <c r="G39" i="2"/>
  <c r="G55" i="2"/>
</calcChain>
</file>

<file path=xl/sharedStrings.xml><?xml version="1.0" encoding="utf-8"?>
<sst xmlns="http://schemas.openxmlformats.org/spreadsheetml/2006/main" count="115" uniqueCount="114">
  <si>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</si>
  <si>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</si>
  <si>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</si>
  <si>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</si>
  <si>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</si>
  <si>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</si>
  <si>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</si>
  <si>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</si>
  <si>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</si>
  <si>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</si>
  <si>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</si>
  <si>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</si>
  <si>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>Обеспечение проведения выборов и референдумов</t>
  </si>
  <si>
    <t>11</t>
  </si>
  <si>
    <t>Резервные фонды</t>
  </si>
  <si>
    <t>13</t>
  </si>
  <si>
    <t>Другие общегосударственные вопросы</t>
  </si>
  <si>
    <t>Мобилизационная и вневойсковая подготовка</t>
  </si>
  <si>
    <t>09</t>
  </si>
  <si>
    <t>Гражданская оборона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</si>
  <si>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</si>
  <si>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</si>
  <si>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Сельское хозяйство и рыболовство</t>
  </si>
  <si>
    <t>08</t>
  </si>
  <si>
    <t>Транспорт</t>
  </si>
  <si>
    <t>Дорожное хозяйство (дорожные фонды)</t>
  </si>
  <si>
    <t>Связь и информатика</t>
  </si>
  <si>
    <t>12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</si>
  <si>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</si>
  <si>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</si>
  <si>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</si>
  <si>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</si>
  <si>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</si>
  <si>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объектов растительного и животного мира и среды их обитания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</si>
  <si>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</si>
  <si>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</si>
  <si>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</si>
  <si>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</si>
  <si>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</si>
  <si>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</si>
  <si>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</t>
  </si>
  <si>
    <t>Другие вопросы в области культуры, кинематографии</t>
  </si>
  <si>
    <t>Амбулаторная помощь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</si>
  <si>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</si>
  <si>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</si>
  <si>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</si>
  <si>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</si>
  <si>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Массовый спорт</t>
  </si>
  <si>
    <t>Другие вопросы в области физической культуры и спорта</t>
  </si>
  <si>
    <t>Телевидение и радиовещание</t>
  </si>
  <si>
    <t>Периодическая печать и издательства</t>
  </si>
  <si>
    <t>Обслуживание государственного (муниципального) внутреннего долга</t>
  </si>
  <si>
    <t>КФСР</t>
  </si>
  <si>
    <t>Наименование показателя</t>
  </si>
  <si>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</si>
  <si>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</si>
  <si>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</si>
  <si>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</si>
  <si>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</si>
  <si>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</si>
  <si>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</si>
  <si>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</si>
  <si>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</si>
  <si>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0309</t>
  </si>
  <si>
    <t>0310</t>
  </si>
  <si>
    <t>0405</t>
  </si>
  <si>
    <t>0408</t>
  </si>
  <si>
    <t>0409</t>
  </si>
  <si>
    <t>0410</t>
  </si>
  <si>
    <t>0412</t>
  </si>
  <si>
    <t>0501</t>
  </si>
  <si>
    <t>0502</t>
  </si>
  <si>
    <t>0503</t>
  </si>
  <si>
    <t>0505</t>
  </si>
  <si>
    <t>0603</t>
  </si>
  <si>
    <t>0701</t>
  </si>
  <si>
    <t>0702</t>
  </si>
  <si>
    <t>0703</t>
  </si>
  <si>
    <t>0705</t>
  </si>
  <si>
    <t>0707</t>
  </si>
  <si>
    <t>0709</t>
  </si>
  <si>
    <t>0801</t>
  </si>
  <si>
    <t>0804</t>
  </si>
  <si>
    <t>0902</t>
  </si>
  <si>
    <t>1001</t>
  </si>
  <si>
    <t>1003</t>
  </si>
  <si>
    <t>1004</t>
  </si>
  <si>
    <t>1006</t>
  </si>
  <si>
    <t>1102</t>
  </si>
  <si>
    <t>1105</t>
  </si>
  <si>
    <t>1201</t>
  </si>
  <si>
    <t>1202</t>
  </si>
  <si>
    <t xml:space="preserve">ОЦЕНКА ОЖИДАЕМОГО ИСПОЛНЕНИЯ РАСХОДНОЙ ЧАСТИ  БЮДЖЕТА                                            </t>
  </si>
  <si>
    <t xml:space="preserve">ЗА 2025 ГОД </t>
  </si>
  <si>
    <t>Ожидаемое исполнение за 2025 год</t>
  </si>
  <si>
    <t xml:space="preserve">ВСЕГО РАСХОДЫ 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</si>
  <si>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</si>
  <si>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</si>
  <si>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</si>
  <si>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</si>
  <si>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</si>
  <si>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</si>
  <si>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</si>
  <si>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</si>
  <si>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</si>
  <si>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</si>
  <si>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</si>
  <si>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(МУНИЦИПАЛЬНОГО) ДОЛГА</t>
  </si>
  <si>
    <t>ЗДРАВООХРАНЕНИЕ</t>
  </si>
  <si>
    <t>Объем бюджетных ассигнований в соответствии с Законом о бюджете с учетом изменений</t>
  </si>
  <si>
    <t>Объем бюджетных ассигнований в соответствии с Решением о бюджете (первоначально утвержденным)</t>
  </si>
  <si>
    <t>Объем бюджетных ассигнований в соответствии со сводной бюджетной росписью по состоянию на 01.11.2025</t>
  </si>
  <si>
    <t>Фактическое исполнение на 01.11.2025</t>
  </si>
  <si>
    <t>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</si>
</sst>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-* #,##0.00_р_._-;\-* #,##0.00_р_._-;_-* &quot;-&quot;??_р_._-;_-@_-"/>
    <numFmt numFmtId="166" formatCode="_-* #,##0\ _р_._-;\-* #,##0\ _р_._-;_-* &quot;-&quot;\ _р_._-;_-@_-"/>
    <numFmt numFmtId="167" formatCode="_-* #,##0.00\ _р_._-;\-* #,##0.00\ _р_._-;_-* &quot;-&quot;??\ _р_._-;_-@_-"/>
  </numFmts>
  <fonts count="12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sz val="9"/>
      <color rgb="FF000000"/>
      <name val="Arial Unicode MS"/>
      <family val="2"/>
      <charset val="204"/>
    </font>
    <font>
      <b/>
      <sz val="9"/>
      <color rgb="FF333333"/>
      <name val="Arial"/>
      <family val="2"/>
      <charset val="204"/>
    </font>
    <font>
      <sz val="9"/>
      <name val="Arial Unicode MS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0" fontId="5" fillId="0" borderId="0"/>
  </cellStyleXfs>
  <cellXfs count="22">
    <xf numFmtId="0" fontId="0" fillId="0" borderId="0" xfId="0"/>
    <xf numFmtId="0" fontId="8" fillId="0" borderId="0" xfId="0" applyFont="1" applyBorder="1"/>
    <xf numFmtId="0" fontId="9" fillId="0" borderId="0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4" fontId="6" fillId="2" borderId="1" xfId="0" applyNumberFormat="1" applyFont="1" applyFill="1" applyBorder="1" applyAlignment="1" applyProtection="1">
      <alignment horizontal="right" vertical="center" wrapText="1"/>
    </xf>
    <xf numFmtId="4" fontId="6" fillId="2" borderId="1" xfId="0" applyNumberFormat="1" applyFont="1" applyFill="1" applyBorder="1" applyAlignment="1">
      <alignment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" fontId="6" fillId="0" borderId="1" xfId="0" applyNumberFormat="1" applyFont="1" applyBorder="1" applyAlignment="1" applyProtection="1">
      <alignment horizontal="right"/>
    </xf>
    <xf numFmtId="4" fontId="6" fillId="0" borderId="1" xfId="0" applyNumberFormat="1" applyFont="1" applyBorder="1" applyAlignment="1" applyProtection="1">
      <alignment horizontal="right" vertical="center" wrapText="1"/>
    </xf>
    <xf numFmtId="4" fontId="6" fillId="0" borderId="1" xfId="0" applyNumberFormat="1" applyFont="1" applyBorder="1" applyAlignment="1">
      <alignment vertical="center"/>
    </xf>
    <xf numFmtId="4" fontId="8" fillId="0" borderId="0" xfId="0" applyNumberFormat="1" applyFont="1" applyBorder="1"/>
    <xf numFmtId="0" fontId="11" fillId="0" borderId="0" xfId="0" applyFont="1" applyBorder="1" applyAlignment="1">
      <alignment vertical="center" wrapText="1"/>
    </xf>
    <xf numFmtId="0" fontId="6" fillId="0" borderId="1" xfId="0" applyFont="1" applyBorder="1" applyAlignment="1"/>
    <xf numFmtId="0" fontId="7" fillId="0" borderId="1" xfId="0" applyFont="1" applyBorder="1" applyAlignment="1"/>
    <xf numFmtId="0" fontId="6" fillId="0" borderId="0" xfId="0" applyFont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</cellXfs>
  <cellStyles count="15">
    <cellStyle name="Normal" xfId="14"/>
    <cellStyle name="Обычный" xfId="0" builtinId="0"/>
    <cellStyle name="Обычный 2" xfId="2"/>
    <cellStyle name="Обычный 2 2" xfId="3"/>
    <cellStyle name="Обычный 2 3" xfId="4"/>
    <cellStyle name="Обычный 3" xfId="5"/>
    <cellStyle name="Обычный 4" xfId="6"/>
    <cellStyle name="Обычный 5" xfId="7"/>
    <cellStyle name="Обычный 6" xfId="8"/>
    <cellStyle name="Обычный 7" xfId="1"/>
    <cellStyle name="Обычный 8" xfId="13"/>
    <cellStyle name="Процентный 2" xfId="9"/>
    <cellStyle name="Тысячи [0]_1.08 (3)" xfId="10"/>
    <cellStyle name="Тысячи_1.08 (3)" xfId="11"/>
    <cellStyle name="Финансовый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topLeftCell="A55" workbookViewId="0">
      <selection activeCell="A53" sqref="A53"/>
    </sheetView>
  </sheetViews>
  <sheetFormatPr defaultRowHeight="12" x14ac:dyDescent="0.2"/>
  <cols>
    <col min="1" max="1" width="6.42578125" style="1" customWidth="1"/>
    <col min="2" max="2" width="22.28515625" style="1" customWidth="1"/>
    <col min="3" max="7" width="13.140625" style="1" customWidth="1"/>
    <col min="8" max="16384" width="9.140625" style="1"/>
  </cols>
  <sheetData>
    <row r="1" spans="1:8" x14ac:dyDescent="0.2">
      <c r="A1" s="20" t="s">
        <v>92</v>
      </c>
      <c r="B1" s="20"/>
      <c r="C1" s="20"/>
      <c r="D1" s="20"/>
      <c r="E1" s="20"/>
      <c r="F1" s="20"/>
      <c r="G1" s="20"/>
    </row>
    <row r="2" spans="1:8" ht="13.5" x14ac:dyDescent="0.2">
      <c r="A2" s="2"/>
      <c r="C2" s="3" t="s">
        <v>93</v>
      </c>
    </row>
    <row r="3" spans="1:8" ht="13.5" x14ac:dyDescent="0.2">
      <c r="A3" s="2"/>
      <c r="G3" s="1" t="s">
        <v>113</v>
      </c>
    </row>
    <row r="4" spans="1:8" ht="120" x14ac:dyDescent="0.2">
      <c r="A4" s="4" t="s">
        <v>52</v>
      </c>
      <c r="B4" s="4" t="s">
        <v>53</v>
      </c>
      <c r="C4" s="4" t="s">
        <v>110</v>
      </c>
      <c r="D4" s="5" t="s">
        <v>109</v>
      </c>
      <c r="E4" s="5" t="s">
        <v>111</v>
      </c>
      <c r="F4" s="5" t="s">
        <v>112</v>
      </c>
      <c r="G4" s="5" t="s">
        <v>94</v>
      </c>
      <c r="H4" s="21"/>
    </row>
    <row r="5" spans="1:8" ht="24" x14ac:dyDescent="0.2">
      <c r="A5" s="6" t="s">
        <v>0</v>
      </c>
      <c r="B5" s="7" t="s">
        <v>96</v>
      </c>
      <c r="C5" s="8">
        <v>117162800</v>
      </c>
      <c r="D5" s="8">
        <v>120578544.75</v>
      </c>
      <c r="E5" s="8">
        <f>D5</f>
        <v>120578544.75</v>
      </c>
      <c r="F5" s="8">
        <v>88521753.430000007</v>
      </c>
      <c r="G5" s="9">
        <f>G6+G7+G8+G9+G10+G11+G12+G13</f>
        <v>120578544.75</v>
      </c>
      <c r="H5" s="21"/>
    </row>
    <row r="6" spans="1:8" ht="60" x14ac:dyDescent="0.2">
      <c r="A6" s="10" t="s">
        <v>54</v>
      </c>
      <c r="B6" s="11" t="s">
        <v>2</v>
      </c>
      <c r="C6" s="12">
        <v>4546700</v>
      </c>
      <c r="D6" s="12">
        <v>5143610</v>
      </c>
      <c r="E6" s="12">
        <f>D6</f>
        <v>5143610</v>
      </c>
      <c r="F6" s="12">
        <v>4770582.47</v>
      </c>
      <c r="G6" s="12">
        <f>D6</f>
        <v>5143610</v>
      </c>
      <c r="H6" s="21"/>
    </row>
    <row r="7" spans="1:8" ht="84" x14ac:dyDescent="0.2">
      <c r="A7" s="10" t="s">
        <v>55</v>
      </c>
      <c r="B7" s="11" t="s">
        <v>4</v>
      </c>
      <c r="C7" s="12">
        <v>786000</v>
      </c>
      <c r="D7" s="12">
        <v>1124426.5</v>
      </c>
      <c r="E7" s="12">
        <f t="shared" ref="E7:E57" si="0">D7</f>
        <v>1124426.5</v>
      </c>
      <c r="F7" s="12">
        <v>902897.64</v>
      </c>
      <c r="G7" s="12">
        <f t="shared" ref="G7:G13" si="1">D7</f>
        <v>1124426.5</v>
      </c>
      <c r="H7" s="21"/>
    </row>
    <row r="8" spans="1:8" ht="84" x14ac:dyDescent="0.2">
      <c r="A8" s="10" t="s">
        <v>56</v>
      </c>
      <c r="B8" s="11" t="s">
        <v>6</v>
      </c>
      <c r="C8" s="12">
        <v>64756400</v>
      </c>
      <c r="D8" s="12">
        <v>66189030.829999998</v>
      </c>
      <c r="E8" s="12">
        <f t="shared" si="0"/>
        <v>66189030.829999998</v>
      </c>
      <c r="F8" s="12">
        <v>47851031.270000003</v>
      </c>
      <c r="G8" s="12">
        <f t="shared" si="1"/>
        <v>66189030.829999998</v>
      </c>
      <c r="H8" s="17"/>
    </row>
    <row r="9" spans="1:8" x14ac:dyDescent="0.2">
      <c r="A9" s="10" t="s">
        <v>57</v>
      </c>
      <c r="B9" s="11" t="s">
        <v>8</v>
      </c>
      <c r="C9" s="12">
        <v>10200</v>
      </c>
      <c r="D9" s="12">
        <v>10200</v>
      </c>
      <c r="E9" s="12">
        <f t="shared" si="0"/>
        <v>10200</v>
      </c>
      <c r="F9" s="12">
        <v>5000</v>
      </c>
      <c r="G9" s="12">
        <f t="shared" si="1"/>
        <v>10200</v>
      </c>
      <c r="H9" s="17"/>
    </row>
    <row r="10" spans="1:8" ht="72" x14ac:dyDescent="0.2">
      <c r="A10" s="10" t="s">
        <v>58</v>
      </c>
      <c r="B10" s="11" t="s">
        <v>10</v>
      </c>
      <c r="C10" s="12">
        <v>18181200</v>
      </c>
      <c r="D10" s="12">
        <v>18906191.260000002</v>
      </c>
      <c r="E10" s="12">
        <f t="shared" si="0"/>
        <v>18906191.260000002</v>
      </c>
      <c r="F10" s="12">
        <v>14255347.59</v>
      </c>
      <c r="G10" s="12">
        <f t="shared" si="1"/>
        <v>18906191.260000002</v>
      </c>
    </row>
    <row r="11" spans="1:8" ht="24" x14ac:dyDescent="0.2">
      <c r="A11" s="10" t="s">
        <v>59</v>
      </c>
      <c r="B11" s="11" t="s">
        <v>12</v>
      </c>
      <c r="C11" s="12">
        <v>0</v>
      </c>
      <c r="D11" s="12">
        <v>250000</v>
      </c>
      <c r="E11" s="12">
        <f t="shared" si="0"/>
        <v>250000</v>
      </c>
      <c r="F11" s="12">
        <v>250000</v>
      </c>
      <c r="G11" s="12">
        <f t="shared" si="1"/>
        <v>250000</v>
      </c>
    </row>
    <row r="12" spans="1:8" x14ac:dyDescent="0.2">
      <c r="A12" s="10" t="s">
        <v>60</v>
      </c>
      <c r="B12" s="11" t="s">
        <v>14</v>
      </c>
      <c r="C12" s="12">
        <v>600000</v>
      </c>
      <c r="D12" s="12">
        <v>29.95</v>
      </c>
      <c r="E12" s="12">
        <f t="shared" si="0"/>
        <v>29.95</v>
      </c>
      <c r="F12" s="12">
        <v>0</v>
      </c>
      <c r="G12" s="12">
        <f t="shared" si="1"/>
        <v>29.95</v>
      </c>
    </row>
    <row r="13" spans="1:8" ht="42.75" customHeight="1" x14ac:dyDescent="0.2">
      <c r="A13" s="10" t="s">
        <v>61</v>
      </c>
      <c r="B13" s="11" t="s">
        <v>16</v>
      </c>
      <c r="C13" s="12">
        <v>28282300</v>
      </c>
      <c r="D13" s="12">
        <v>28955056.210000001</v>
      </c>
      <c r="E13" s="12">
        <f t="shared" si="0"/>
        <v>28955056.210000001</v>
      </c>
      <c r="F13" s="12">
        <v>20486894.460000001</v>
      </c>
      <c r="G13" s="12">
        <f t="shared" si="1"/>
        <v>28955056.210000001</v>
      </c>
    </row>
    <row r="14" spans="1:8" ht="24" x14ac:dyDescent="0.2">
      <c r="A14" s="6" t="s">
        <v>1</v>
      </c>
      <c r="B14" s="7" t="s">
        <v>97</v>
      </c>
      <c r="C14" s="8">
        <v>1610800</v>
      </c>
      <c r="D14" s="8">
        <v>1689400</v>
      </c>
      <c r="E14" s="8">
        <f t="shared" si="0"/>
        <v>1689400</v>
      </c>
      <c r="F14" s="8">
        <v>979780.06</v>
      </c>
      <c r="G14" s="9">
        <f>G15</f>
        <v>1689400</v>
      </c>
    </row>
    <row r="15" spans="1:8" ht="30.75" customHeight="1" x14ac:dyDescent="0.2">
      <c r="A15" s="10" t="s">
        <v>62</v>
      </c>
      <c r="B15" s="11" t="s">
        <v>17</v>
      </c>
      <c r="C15" s="12">
        <v>1610800</v>
      </c>
      <c r="D15" s="12">
        <v>1689400</v>
      </c>
      <c r="E15" s="12">
        <f t="shared" si="0"/>
        <v>1689400</v>
      </c>
      <c r="F15" s="12">
        <v>979780.06</v>
      </c>
      <c r="G15" s="12">
        <f>D15</f>
        <v>1689400</v>
      </c>
    </row>
    <row r="16" spans="1:8" ht="48" x14ac:dyDescent="0.2">
      <c r="A16" s="6" t="s">
        <v>3</v>
      </c>
      <c r="B16" s="7" t="s">
        <v>98</v>
      </c>
      <c r="C16" s="8">
        <v>45780000</v>
      </c>
      <c r="D16" s="8">
        <v>48618854.950000003</v>
      </c>
      <c r="E16" s="8">
        <f t="shared" si="0"/>
        <v>48618854.950000003</v>
      </c>
      <c r="F16" s="8">
        <v>37200308.439999998</v>
      </c>
      <c r="G16" s="9">
        <f>G17+G18</f>
        <v>48618854.950000003</v>
      </c>
    </row>
    <row r="17" spans="1:7" ht="16.5" customHeight="1" x14ac:dyDescent="0.2">
      <c r="A17" s="10" t="s">
        <v>63</v>
      </c>
      <c r="B17" s="11" t="s">
        <v>19</v>
      </c>
      <c r="C17" s="12">
        <v>8600700</v>
      </c>
      <c r="D17" s="12">
        <v>9151950</v>
      </c>
      <c r="E17" s="12">
        <f t="shared" si="0"/>
        <v>9151950</v>
      </c>
      <c r="F17" s="12">
        <v>6925671.9100000001</v>
      </c>
      <c r="G17" s="12">
        <f t="shared" ref="G17:G18" si="2">D17</f>
        <v>9151950</v>
      </c>
    </row>
    <row r="18" spans="1:7" ht="72" x14ac:dyDescent="0.2">
      <c r="A18" s="10" t="s">
        <v>64</v>
      </c>
      <c r="B18" s="11" t="s">
        <v>21</v>
      </c>
      <c r="C18" s="12">
        <v>37179300</v>
      </c>
      <c r="D18" s="12">
        <v>39466904.950000003</v>
      </c>
      <c r="E18" s="12">
        <f t="shared" si="0"/>
        <v>39466904.950000003</v>
      </c>
      <c r="F18" s="12">
        <v>30274636.530000001</v>
      </c>
      <c r="G18" s="12">
        <f t="shared" si="2"/>
        <v>39466904.950000003</v>
      </c>
    </row>
    <row r="19" spans="1:7" ht="24" x14ac:dyDescent="0.2">
      <c r="A19" s="6" t="s">
        <v>5</v>
      </c>
      <c r="B19" s="7" t="s">
        <v>99</v>
      </c>
      <c r="C19" s="8">
        <v>86668100</v>
      </c>
      <c r="D19" s="8">
        <v>107788479.15000001</v>
      </c>
      <c r="E19" s="8">
        <f t="shared" si="0"/>
        <v>107788479.15000001</v>
      </c>
      <c r="F19" s="8">
        <v>86847274.980000004</v>
      </c>
      <c r="G19" s="9">
        <f>SUM(G20:G24)</f>
        <v>100788479.15000001</v>
      </c>
    </row>
    <row r="20" spans="1:7" ht="24" x14ac:dyDescent="0.2">
      <c r="A20" s="10" t="s">
        <v>65</v>
      </c>
      <c r="B20" s="11" t="s">
        <v>22</v>
      </c>
      <c r="C20" s="12">
        <v>20447400</v>
      </c>
      <c r="D20" s="12">
        <v>13207046.84</v>
      </c>
      <c r="E20" s="12">
        <f t="shared" si="0"/>
        <v>13207046.84</v>
      </c>
      <c r="F20" s="12">
        <v>10905405.23</v>
      </c>
      <c r="G20" s="12">
        <f t="shared" ref="G20:G23" si="3">D20</f>
        <v>13207046.84</v>
      </c>
    </row>
    <row r="21" spans="1:7" x14ac:dyDescent="0.2">
      <c r="A21" s="10" t="s">
        <v>66</v>
      </c>
      <c r="B21" s="11" t="s">
        <v>24</v>
      </c>
      <c r="C21" s="12">
        <v>6000000</v>
      </c>
      <c r="D21" s="12">
        <v>9148061</v>
      </c>
      <c r="E21" s="12">
        <f t="shared" si="0"/>
        <v>9148061</v>
      </c>
      <c r="F21" s="12">
        <v>7048060.0099999998</v>
      </c>
      <c r="G21" s="12">
        <f t="shared" si="3"/>
        <v>9148061</v>
      </c>
    </row>
    <row r="22" spans="1:7" ht="24" x14ac:dyDescent="0.2">
      <c r="A22" s="10" t="s">
        <v>67</v>
      </c>
      <c r="B22" s="11" t="s">
        <v>25</v>
      </c>
      <c r="C22" s="12">
        <v>41439200</v>
      </c>
      <c r="D22" s="12">
        <v>71184144.010000005</v>
      </c>
      <c r="E22" s="12">
        <f t="shared" si="0"/>
        <v>71184144.010000005</v>
      </c>
      <c r="F22" s="12">
        <v>57348137.640000001</v>
      </c>
      <c r="G22" s="12">
        <f>D22-7000000</f>
        <v>64184144.010000005</v>
      </c>
    </row>
    <row r="23" spans="1:7" x14ac:dyDescent="0.2">
      <c r="A23" s="10" t="s">
        <v>68</v>
      </c>
      <c r="B23" s="11" t="s">
        <v>26</v>
      </c>
      <c r="C23" s="12">
        <v>4551000</v>
      </c>
      <c r="D23" s="12">
        <v>741576.19</v>
      </c>
      <c r="E23" s="12">
        <f t="shared" si="0"/>
        <v>741576.19</v>
      </c>
      <c r="F23" s="12">
        <v>319783.44</v>
      </c>
      <c r="G23" s="12">
        <f t="shared" si="3"/>
        <v>741576.19</v>
      </c>
    </row>
    <row r="24" spans="1:7" ht="24" x14ac:dyDescent="0.2">
      <c r="A24" s="10" t="s">
        <v>69</v>
      </c>
      <c r="B24" s="11" t="s">
        <v>28</v>
      </c>
      <c r="C24" s="12">
        <v>14230500</v>
      </c>
      <c r="D24" s="12">
        <v>13507651.109999999</v>
      </c>
      <c r="E24" s="12">
        <f t="shared" si="0"/>
        <v>13507651.109999999</v>
      </c>
      <c r="F24" s="12">
        <v>11225888.66</v>
      </c>
      <c r="G24" s="12">
        <f>D24</f>
        <v>13507651.109999999</v>
      </c>
    </row>
    <row r="25" spans="1:7" ht="36" x14ac:dyDescent="0.2">
      <c r="A25" s="6" t="s">
        <v>7</v>
      </c>
      <c r="B25" s="7" t="s">
        <v>100</v>
      </c>
      <c r="C25" s="8">
        <v>102214141.17</v>
      </c>
      <c r="D25" s="8">
        <v>117933315</v>
      </c>
      <c r="E25" s="8">
        <f t="shared" si="0"/>
        <v>117933315</v>
      </c>
      <c r="F25" s="8">
        <v>96141367.590000004</v>
      </c>
      <c r="G25" s="9">
        <f>SUM(G26:G29)</f>
        <v>112933315</v>
      </c>
    </row>
    <row r="26" spans="1:7" ht="17.25" customHeight="1" x14ac:dyDescent="0.2">
      <c r="A26" s="10" t="s">
        <v>70</v>
      </c>
      <c r="B26" s="11" t="s">
        <v>29</v>
      </c>
      <c r="C26" s="12">
        <v>709700</v>
      </c>
      <c r="D26" s="12">
        <v>1845237.95</v>
      </c>
      <c r="E26" s="12">
        <f t="shared" si="0"/>
        <v>1845237.95</v>
      </c>
      <c r="F26" s="12">
        <v>1614428.23</v>
      </c>
      <c r="G26" s="12">
        <f t="shared" ref="G26:G29" si="4">D26</f>
        <v>1845237.95</v>
      </c>
    </row>
    <row r="27" spans="1:7" ht="18" customHeight="1" x14ac:dyDescent="0.2">
      <c r="A27" s="10" t="s">
        <v>71</v>
      </c>
      <c r="B27" s="11" t="s">
        <v>30</v>
      </c>
      <c r="C27" s="12">
        <v>28440072.5</v>
      </c>
      <c r="D27" s="12">
        <v>46029340.289999999</v>
      </c>
      <c r="E27" s="12">
        <f t="shared" si="0"/>
        <v>46029340.289999999</v>
      </c>
      <c r="F27" s="12">
        <v>38629278.369999997</v>
      </c>
      <c r="G27" s="12">
        <f t="shared" si="4"/>
        <v>46029340.289999999</v>
      </c>
    </row>
    <row r="28" spans="1:7" ht="17.25" customHeight="1" x14ac:dyDescent="0.2">
      <c r="A28" s="10" t="s">
        <v>72</v>
      </c>
      <c r="B28" s="11" t="s">
        <v>31</v>
      </c>
      <c r="C28" s="12">
        <v>71177068.670000002</v>
      </c>
      <c r="D28" s="12">
        <v>68171136.760000005</v>
      </c>
      <c r="E28" s="12">
        <f t="shared" si="0"/>
        <v>68171136.760000005</v>
      </c>
      <c r="F28" s="12">
        <v>54218387.210000001</v>
      </c>
      <c r="G28" s="12">
        <f>D28-5000000</f>
        <v>63171136.760000005</v>
      </c>
    </row>
    <row r="29" spans="1:7" ht="39.75" customHeight="1" x14ac:dyDescent="0.2">
      <c r="A29" s="10" t="s">
        <v>73</v>
      </c>
      <c r="B29" s="11" t="s">
        <v>32</v>
      </c>
      <c r="C29" s="12">
        <v>1887300</v>
      </c>
      <c r="D29" s="12">
        <v>1887600</v>
      </c>
      <c r="E29" s="12">
        <f t="shared" si="0"/>
        <v>1887600</v>
      </c>
      <c r="F29" s="12">
        <v>1679273.78</v>
      </c>
      <c r="G29" s="12">
        <f t="shared" si="4"/>
        <v>1887600</v>
      </c>
    </row>
    <row r="30" spans="1:7" ht="30" customHeight="1" x14ac:dyDescent="0.2">
      <c r="A30" s="6" t="s">
        <v>9</v>
      </c>
      <c r="B30" s="7" t="s">
        <v>101</v>
      </c>
      <c r="C30" s="8">
        <v>7371500</v>
      </c>
      <c r="D30" s="8">
        <v>7371500</v>
      </c>
      <c r="E30" s="8">
        <f t="shared" si="0"/>
        <v>7371500</v>
      </c>
      <c r="F30" s="8">
        <v>5902833</v>
      </c>
      <c r="G30" s="9">
        <f>G31</f>
        <v>7371500</v>
      </c>
    </row>
    <row r="31" spans="1:7" ht="42.75" customHeight="1" x14ac:dyDescent="0.2">
      <c r="A31" s="10" t="s">
        <v>74</v>
      </c>
      <c r="B31" s="11" t="s">
        <v>33</v>
      </c>
      <c r="C31" s="12">
        <v>7371500</v>
      </c>
      <c r="D31" s="12">
        <v>7371500</v>
      </c>
      <c r="E31" s="12">
        <f t="shared" si="0"/>
        <v>7371500</v>
      </c>
      <c r="F31" s="12">
        <v>5902833</v>
      </c>
      <c r="G31" s="12">
        <f>D31</f>
        <v>7371500</v>
      </c>
    </row>
    <row r="32" spans="1:7" ht="17.25" customHeight="1" x14ac:dyDescent="0.2">
      <c r="A32" s="6" t="s">
        <v>11</v>
      </c>
      <c r="B32" s="7" t="s">
        <v>102</v>
      </c>
      <c r="C32" s="8">
        <v>869048713.25</v>
      </c>
      <c r="D32" s="8">
        <v>1098043218.21</v>
      </c>
      <c r="E32" s="8">
        <f t="shared" si="0"/>
        <v>1098043218.21</v>
      </c>
      <c r="F32" s="8">
        <v>740460918.88999999</v>
      </c>
      <c r="G32" s="9">
        <f>SUM(G33:G38)</f>
        <v>1081043218.21</v>
      </c>
    </row>
    <row r="33" spans="1:7" ht="17.25" customHeight="1" x14ac:dyDescent="0.2">
      <c r="A33" s="10" t="s">
        <v>75</v>
      </c>
      <c r="B33" s="11" t="s">
        <v>34</v>
      </c>
      <c r="C33" s="12">
        <v>147407450</v>
      </c>
      <c r="D33" s="12">
        <v>146948726.65000001</v>
      </c>
      <c r="E33" s="12">
        <f t="shared" si="0"/>
        <v>146948726.65000001</v>
      </c>
      <c r="F33" s="12">
        <v>114799135.04000001</v>
      </c>
      <c r="G33" s="12">
        <f>D33-5000000</f>
        <v>141948726.65000001</v>
      </c>
    </row>
    <row r="34" spans="1:7" ht="15.75" customHeight="1" x14ac:dyDescent="0.2">
      <c r="A34" s="10" t="s">
        <v>76</v>
      </c>
      <c r="B34" s="11" t="s">
        <v>35</v>
      </c>
      <c r="C34" s="12">
        <v>601295824.25</v>
      </c>
      <c r="D34" s="12">
        <v>830774880.25999999</v>
      </c>
      <c r="E34" s="12">
        <f t="shared" si="0"/>
        <v>830774880.25999999</v>
      </c>
      <c r="F34" s="12">
        <v>531450401.14999998</v>
      </c>
      <c r="G34" s="12">
        <f>D34-7000000</f>
        <v>823774880.25999999</v>
      </c>
    </row>
    <row r="35" spans="1:7" ht="30" customHeight="1" x14ac:dyDescent="0.2">
      <c r="A35" s="10" t="s">
        <v>77</v>
      </c>
      <c r="B35" s="11" t="s">
        <v>36</v>
      </c>
      <c r="C35" s="12">
        <v>40726800</v>
      </c>
      <c r="D35" s="12">
        <v>41231917.5</v>
      </c>
      <c r="E35" s="12">
        <f t="shared" si="0"/>
        <v>41231917.5</v>
      </c>
      <c r="F35" s="12">
        <v>34619183.359999999</v>
      </c>
      <c r="G35" s="12">
        <f>D35-5000000</f>
        <v>36231917.5</v>
      </c>
    </row>
    <row r="36" spans="1:7" ht="40.5" customHeight="1" x14ac:dyDescent="0.2">
      <c r="A36" s="10" t="s">
        <v>78</v>
      </c>
      <c r="B36" s="11" t="s">
        <v>37</v>
      </c>
      <c r="C36" s="12">
        <v>84000</v>
      </c>
      <c r="D36" s="12">
        <v>267000</v>
      </c>
      <c r="E36" s="12">
        <f t="shared" si="0"/>
        <v>267000</v>
      </c>
      <c r="F36" s="12">
        <v>197374</v>
      </c>
      <c r="G36" s="12">
        <f t="shared" ref="G36:G38" si="5">D36</f>
        <v>267000</v>
      </c>
    </row>
    <row r="37" spans="1:7" ht="17.25" customHeight="1" x14ac:dyDescent="0.2">
      <c r="A37" s="10" t="s">
        <v>79</v>
      </c>
      <c r="B37" s="11" t="s">
        <v>38</v>
      </c>
      <c r="C37" s="12">
        <v>654150</v>
      </c>
      <c r="D37" s="12">
        <v>754150</v>
      </c>
      <c r="E37" s="12">
        <f t="shared" si="0"/>
        <v>754150</v>
      </c>
      <c r="F37" s="12">
        <v>351643.54</v>
      </c>
      <c r="G37" s="12">
        <f t="shared" si="5"/>
        <v>754150</v>
      </c>
    </row>
    <row r="38" spans="1:7" ht="30" customHeight="1" x14ac:dyDescent="0.2">
      <c r="A38" s="10" t="s">
        <v>80</v>
      </c>
      <c r="B38" s="11" t="s">
        <v>39</v>
      </c>
      <c r="C38" s="12">
        <v>78880489</v>
      </c>
      <c r="D38" s="12">
        <v>78066543.799999997</v>
      </c>
      <c r="E38" s="12">
        <f t="shared" si="0"/>
        <v>78066543.799999997</v>
      </c>
      <c r="F38" s="12">
        <v>59043181.799999997</v>
      </c>
      <c r="G38" s="12">
        <f t="shared" si="5"/>
        <v>78066543.799999997</v>
      </c>
    </row>
    <row r="39" spans="1:7" ht="31.5" customHeight="1" x14ac:dyDescent="0.2">
      <c r="A39" s="6" t="s">
        <v>23</v>
      </c>
      <c r="B39" s="7" t="s">
        <v>103</v>
      </c>
      <c r="C39" s="8">
        <v>163337821.94</v>
      </c>
      <c r="D39" s="8">
        <v>212891190.38</v>
      </c>
      <c r="E39" s="8">
        <f t="shared" si="0"/>
        <v>212891190.38</v>
      </c>
      <c r="F39" s="8">
        <v>148878169.99000001</v>
      </c>
      <c r="G39" s="9">
        <f>G41+G40</f>
        <v>192319141.66000003</v>
      </c>
    </row>
    <row r="40" spans="1:7" ht="19.5" customHeight="1" x14ac:dyDescent="0.2">
      <c r="A40" s="10" t="s">
        <v>81</v>
      </c>
      <c r="B40" s="11" t="s">
        <v>40</v>
      </c>
      <c r="C40" s="12">
        <v>109617179.94</v>
      </c>
      <c r="D40" s="12">
        <v>163711056.46000001</v>
      </c>
      <c r="E40" s="12">
        <f t="shared" si="0"/>
        <v>163711056.46000001</v>
      </c>
      <c r="F40" s="12">
        <v>113951927.05</v>
      </c>
      <c r="G40" s="12">
        <f>D40-15000000</f>
        <v>148711056.46000001</v>
      </c>
    </row>
    <row r="41" spans="1:7" ht="31.5" customHeight="1" x14ac:dyDescent="0.2">
      <c r="A41" s="10" t="s">
        <v>82</v>
      </c>
      <c r="B41" s="11" t="s">
        <v>41</v>
      </c>
      <c r="C41" s="12">
        <v>53720642</v>
      </c>
      <c r="D41" s="12">
        <v>49180133.920000002</v>
      </c>
      <c r="E41" s="12">
        <f t="shared" si="0"/>
        <v>49180133.920000002</v>
      </c>
      <c r="F41" s="12">
        <v>34926242.939999998</v>
      </c>
      <c r="G41" s="12">
        <f>D41-5572048.72</f>
        <v>43608085.200000003</v>
      </c>
    </row>
    <row r="42" spans="1:7" x14ac:dyDescent="0.2">
      <c r="A42" s="6" t="s">
        <v>18</v>
      </c>
      <c r="B42" s="7" t="s">
        <v>108</v>
      </c>
      <c r="C42" s="8">
        <v>0</v>
      </c>
      <c r="D42" s="8">
        <v>5368038.2300000004</v>
      </c>
      <c r="E42" s="8">
        <f t="shared" si="0"/>
        <v>5368038.2300000004</v>
      </c>
      <c r="F42" s="8">
        <v>822156.88</v>
      </c>
      <c r="G42" s="9">
        <f>G43</f>
        <v>5368038.2300000004</v>
      </c>
    </row>
    <row r="43" spans="1:7" ht="19.5" customHeight="1" x14ac:dyDescent="0.2">
      <c r="A43" s="10" t="s">
        <v>83</v>
      </c>
      <c r="B43" s="11" t="s">
        <v>42</v>
      </c>
      <c r="C43" s="12">
        <v>0</v>
      </c>
      <c r="D43" s="12">
        <v>5368038.2300000004</v>
      </c>
      <c r="E43" s="12">
        <f t="shared" si="0"/>
        <v>5368038.2300000004</v>
      </c>
      <c r="F43" s="12">
        <v>822156.88</v>
      </c>
      <c r="G43" s="12">
        <f>D43</f>
        <v>5368038.2300000004</v>
      </c>
    </row>
    <row r="44" spans="1:7" ht="33" customHeight="1" x14ac:dyDescent="0.2">
      <c r="A44" s="6" t="s">
        <v>20</v>
      </c>
      <c r="B44" s="7" t="s">
        <v>104</v>
      </c>
      <c r="C44" s="8">
        <v>38010220</v>
      </c>
      <c r="D44" s="8">
        <v>40879637.5</v>
      </c>
      <c r="E44" s="8">
        <f t="shared" si="0"/>
        <v>40879637.5</v>
      </c>
      <c r="F44" s="8">
        <v>20644965.609999999</v>
      </c>
      <c r="G44" s="9">
        <f>SUM(G45:G48)</f>
        <v>40879637.5</v>
      </c>
    </row>
    <row r="45" spans="1:7" ht="18" customHeight="1" x14ac:dyDescent="0.2">
      <c r="A45" s="10" t="s">
        <v>84</v>
      </c>
      <c r="B45" s="11" t="s">
        <v>43</v>
      </c>
      <c r="C45" s="12">
        <v>8342340</v>
      </c>
      <c r="D45" s="12">
        <v>9101477.5</v>
      </c>
      <c r="E45" s="12">
        <f t="shared" si="0"/>
        <v>9101477.5</v>
      </c>
      <c r="F45" s="12">
        <v>7759985.7000000002</v>
      </c>
      <c r="G45" s="12">
        <f t="shared" ref="G45:G48" si="6">D45</f>
        <v>9101477.5</v>
      </c>
    </row>
    <row r="46" spans="1:7" ht="29.25" customHeight="1" x14ac:dyDescent="0.2">
      <c r="A46" s="10" t="s">
        <v>85</v>
      </c>
      <c r="B46" s="11" t="s">
        <v>44</v>
      </c>
      <c r="C46" s="12">
        <v>52380</v>
      </c>
      <c r="D46" s="12">
        <v>2267380</v>
      </c>
      <c r="E46" s="12">
        <f t="shared" si="0"/>
        <v>2267380</v>
      </c>
      <c r="F46" s="12">
        <v>2095000</v>
      </c>
      <c r="G46" s="12">
        <f t="shared" si="6"/>
        <v>2267380</v>
      </c>
    </row>
    <row r="47" spans="1:7" ht="19.5" customHeight="1" x14ac:dyDescent="0.2">
      <c r="A47" s="10" t="s">
        <v>86</v>
      </c>
      <c r="B47" s="11" t="s">
        <v>45</v>
      </c>
      <c r="C47" s="12">
        <v>26947200</v>
      </c>
      <c r="D47" s="12">
        <v>26632480</v>
      </c>
      <c r="E47" s="12">
        <f t="shared" si="0"/>
        <v>26632480</v>
      </c>
      <c r="F47" s="12">
        <v>8883419.9100000001</v>
      </c>
      <c r="G47" s="12">
        <f t="shared" si="6"/>
        <v>26632480</v>
      </c>
    </row>
    <row r="48" spans="1:7" ht="33.75" customHeight="1" x14ac:dyDescent="0.2">
      <c r="A48" s="10" t="s">
        <v>87</v>
      </c>
      <c r="B48" s="11" t="s">
        <v>46</v>
      </c>
      <c r="C48" s="12">
        <v>2668300</v>
      </c>
      <c r="D48" s="12">
        <v>2878300</v>
      </c>
      <c r="E48" s="12">
        <f t="shared" si="0"/>
        <v>2878300</v>
      </c>
      <c r="F48" s="12">
        <v>1906560</v>
      </c>
      <c r="G48" s="12">
        <f t="shared" si="6"/>
        <v>2878300</v>
      </c>
    </row>
    <row r="49" spans="1:7" ht="30.75" customHeight="1" x14ac:dyDescent="0.2">
      <c r="A49" s="6" t="s">
        <v>13</v>
      </c>
      <c r="B49" s="7" t="s">
        <v>105</v>
      </c>
      <c r="C49" s="8">
        <v>1535200</v>
      </c>
      <c r="D49" s="8">
        <v>2528100</v>
      </c>
      <c r="E49" s="8">
        <f t="shared" si="0"/>
        <v>2528100</v>
      </c>
      <c r="F49" s="8">
        <v>1889566.15</v>
      </c>
      <c r="G49" s="9">
        <f>G50+G51</f>
        <v>2528100</v>
      </c>
    </row>
    <row r="50" spans="1:7" ht="20.25" customHeight="1" x14ac:dyDescent="0.2">
      <c r="A50" s="10" t="s">
        <v>88</v>
      </c>
      <c r="B50" s="11" t="s">
        <v>47</v>
      </c>
      <c r="C50" s="12">
        <v>1535200</v>
      </c>
      <c r="D50" s="12">
        <v>1635200</v>
      </c>
      <c r="E50" s="12">
        <f t="shared" si="0"/>
        <v>1635200</v>
      </c>
      <c r="F50" s="12">
        <v>1150674.04</v>
      </c>
      <c r="G50" s="12">
        <f t="shared" ref="G50:G51" si="7">D50</f>
        <v>1635200</v>
      </c>
    </row>
    <row r="51" spans="1:7" ht="46.5" customHeight="1" x14ac:dyDescent="0.2">
      <c r="A51" s="10" t="s">
        <v>89</v>
      </c>
      <c r="B51" s="11" t="s">
        <v>48</v>
      </c>
      <c r="C51" s="12">
        <v>0</v>
      </c>
      <c r="D51" s="12">
        <v>892900</v>
      </c>
      <c r="E51" s="12">
        <f t="shared" si="0"/>
        <v>892900</v>
      </c>
      <c r="F51" s="12">
        <v>738892.11</v>
      </c>
      <c r="G51" s="12">
        <f t="shared" si="7"/>
        <v>892900</v>
      </c>
    </row>
    <row r="52" spans="1:7" ht="30.75" customHeight="1" x14ac:dyDescent="0.2">
      <c r="A52" s="6" t="s">
        <v>27</v>
      </c>
      <c r="B52" s="7" t="s">
        <v>106</v>
      </c>
      <c r="C52" s="8">
        <v>4868050</v>
      </c>
      <c r="D52" s="8">
        <v>4868050</v>
      </c>
      <c r="E52" s="8">
        <f t="shared" si="0"/>
        <v>4868050</v>
      </c>
      <c r="F52" s="8">
        <v>3938810.8</v>
      </c>
      <c r="G52" s="9">
        <f>G53+G54</f>
        <v>4868050</v>
      </c>
    </row>
    <row r="53" spans="1:7" ht="30" customHeight="1" x14ac:dyDescent="0.2">
      <c r="A53" s="10" t="s">
        <v>90</v>
      </c>
      <c r="B53" s="11" t="s">
        <v>49</v>
      </c>
      <c r="C53" s="12">
        <v>377500</v>
      </c>
      <c r="D53" s="12">
        <v>377500</v>
      </c>
      <c r="E53" s="12">
        <f t="shared" si="0"/>
        <v>377500</v>
      </c>
      <c r="F53" s="12">
        <v>306672.59999999998</v>
      </c>
      <c r="G53" s="12">
        <f t="shared" ref="G53:G54" si="8">D53</f>
        <v>377500</v>
      </c>
    </row>
    <row r="54" spans="1:7" ht="29.25" customHeight="1" x14ac:dyDescent="0.2">
      <c r="A54" s="10" t="s">
        <v>91</v>
      </c>
      <c r="B54" s="11" t="s">
        <v>50</v>
      </c>
      <c r="C54" s="12">
        <v>4490550</v>
      </c>
      <c r="D54" s="12">
        <v>4490550</v>
      </c>
      <c r="E54" s="12">
        <f t="shared" si="0"/>
        <v>4490550</v>
      </c>
      <c r="F54" s="12">
        <v>3632138.2</v>
      </c>
      <c r="G54" s="12">
        <f t="shared" si="8"/>
        <v>4490550</v>
      </c>
    </row>
    <row r="55" spans="1:7" ht="57.75" customHeight="1" x14ac:dyDescent="0.2">
      <c r="A55" s="6" t="s">
        <v>15</v>
      </c>
      <c r="B55" s="7" t="s">
        <v>107</v>
      </c>
      <c r="C55" s="8">
        <v>8900</v>
      </c>
      <c r="D55" s="8">
        <v>13180.55</v>
      </c>
      <c r="E55" s="8">
        <f t="shared" si="0"/>
        <v>13180.55</v>
      </c>
      <c r="F55" s="8">
        <v>10756.82</v>
      </c>
      <c r="G55" s="9">
        <f>G56</f>
        <v>13180.55</v>
      </c>
    </row>
    <row r="56" spans="1:7" ht="59.25" customHeight="1" x14ac:dyDescent="0.2">
      <c r="A56" s="10" t="s">
        <v>15</v>
      </c>
      <c r="B56" s="11" t="s">
        <v>51</v>
      </c>
      <c r="C56" s="12">
        <v>8900</v>
      </c>
      <c r="D56" s="12">
        <v>13180.55</v>
      </c>
      <c r="E56" s="12">
        <f t="shared" si="0"/>
        <v>13180.55</v>
      </c>
      <c r="F56" s="12">
        <v>10756.82</v>
      </c>
      <c r="G56" s="12">
        <f>D56</f>
        <v>13180.55</v>
      </c>
    </row>
    <row r="57" spans="1:7" x14ac:dyDescent="0.2">
      <c r="A57" s="18" t="s">
        <v>95</v>
      </c>
      <c r="B57" s="19"/>
      <c r="C57" s="13">
        <v>1437616246.3599999</v>
      </c>
      <c r="D57" s="13">
        <v>1768571508.72</v>
      </c>
      <c r="E57" s="14">
        <f t="shared" si="0"/>
        <v>1768571508.72</v>
      </c>
      <c r="F57" s="13">
        <v>1232238662.6400001</v>
      </c>
      <c r="G57" s="15">
        <v>1718999460</v>
      </c>
    </row>
    <row r="60" spans="1:7" x14ac:dyDescent="0.2">
      <c r="G60" s="16"/>
    </row>
    <row r="61" spans="1:7" x14ac:dyDescent="0.2">
      <c r="G61" s="16"/>
    </row>
  </sheetData>
  <mergeCells count="5">
    <mergeCell ref="H8:H9"/>
    <mergeCell ref="A57:B57"/>
    <mergeCell ref="A1:G1"/>
    <mergeCell ref="H6:H7"/>
    <mergeCell ref="H4:H5"/>
  </mergeCells>
  <pageMargins left="0.59055118110236227" right="0" top="0.35433070866141736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Лист1!FIO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Маслова Елена Николаевна</dc:creator>
  <dc:description>POI HSSF rep:2.56.0.478</dc:description>
  <cp:lastModifiedBy>Маслова Елена Николаевна</cp:lastModifiedBy>
  <cp:lastPrinted>2025-11-14T12:56:03Z</cp:lastPrinted>
  <dcterms:created xsi:type="dcterms:W3CDTF">2025-11-11T15:26:49Z</dcterms:created>
  <dcterms:modified xsi:type="dcterms:W3CDTF">2025-11-17T13:06:07Z</dcterms:modified>
</cp:coreProperties>
</file>